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160" firstSheet="1" activeTab="2"/>
  </bookViews>
  <sheets>
    <sheet name="foxz" sheetId="11" state="veryHidden" r:id="rId1"/>
    <sheet name="108CKTC" sheetId="6" r:id="rId2"/>
    <sheet name="109CKTC" sheetId="7" r:id="rId3"/>
    <sheet name="110CKTC" sheetId="8" r:id="rId4"/>
    <sheet name="111CKTT" sheetId="9" state="hidden" r:id="rId5"/>
    <sheet name="112CKTC" sheetId="10" state="hidden" r:id="rId6"/>
  </sheets>
  <definedNames>
    <definedName name="dv">#REF!</definedName>
    <definedName name="h">#REF!</definedName>
    <definedName name="Print_Area" localSheetId="1">'108CKTC'!$A$4:$D$19</definedName>
    <definedName name="Print_Area" localSheetId="2">'109CKTC'!$A$1:$E$44</definedName>
    <definedName name="t">#REF!</definedName>
    <definedName name="_xlnm.Print_Area" localSheetId="2">'109CKTC'!$A$1:$E$44</definedName>
    <definedName name="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8" l="1"/>
  <c r="A4" i="7"/>
  <c r="C13" i="8"/>
  <c r="C42" i="7"/>
  <c r="C38" i="7"/>
  <c r="C22" i="7"/>
  <c r="D44" i="7"/>
  <c r="D43" i="7"/>
  <c r="D42" i="7"/>
  <c r="D41" i="7"/>
  <c r="C41" i="7"/>
  <c r="C32" i="7"/>
  <c r="D31" i="7"/>
  <c r="C31" i="7"/>
  <c r="D19" i="7"/>
  <c r="C19" i="7"/>
  <c r="C18" i="7" s="1"/>
  <c r="D18" i="7"/>
  <c r="C16" i="7"/>
  <c r="D10" i="7"/>
  <c r="C10" i="7"/>
  <c r="D9" i="7"/>
  <c r="C9" i="7" l="1"/>
  <c r="E14" i="8"/>
  <c r="C27" i="8"/>
  <c r="C26" i="8"/>
  <c r="E21" i="8"/>
  <c r="E23" i="8"/>
  <c r="C14" i="8"/>
  <c r="C15" i="8"/>
  <c r="C17" i="8"/>
  <c r="C18" i="8"/>
  <c r="C19" i="8"/>
  <c r="C20" i="8"/>
  <c r="C21" i="8"/>
  <c r="C22" i="8"/>
  <c r="C23" i="8"/>
  <c r="C24" i="8"/>
  <c r="C25" i="8"/>
  <c r="C16" i="8"/>
  <c r="B14" i="6"/>
  <c r="B9" i="6" s="1"/>
  <c r="A1" i="9"/>
  <c r="A1" i="10" s="1"/>
  <c r="C12" i="8" l="1"/>
  <c r="E12" i="8"/>
  <c r="E11" i="8" s="1"/>
  <c r="C11" i="8"/>
  <c r="D9" i="6" l="1"/>
</calcChain>
</file>

<file path=xl/sharedStrings.xml><?xml version="1.0" encoding="utf-8"?>
<sst xmlns="http://schemas.openxmlformats.org/spreadsheetml/2006/main" count="193" uniqueCount="131">
  <si>
    <t>NỘI DUNG</t>
  </si>
  <si>
    <t>DỰ TOÁN</t>
  </si>
  <si>
    <t>NỘI DUNG CHI</t>
  </si>
  <si>
    <t>TỔNG SỐ THU</t>
  </si>
  <si>
    <t>TỔNG SỐ CHI</t>
  </si>
  <si>
    <t>I. Các khoản thu xã hưởng 100%</t>
  </si>
  <si>
    <t>I. Chi đầu tư phát triển</t>
  </si>
  <si>
    <t>II. Chi thường xuyên</t>
  </si>
  <si>
    <t xml:space="preserve">III. Thu bổ sung </t>
  </si>
  <si>
    <t>III. Dự phòng</t>
  </si>
  <si>
    <t>- Bổ sung cân đối</t>
  </si>
  <si>
    <t>- Bổ sung có mục tiêu</t>
  </si>
  <si>
    <t xml:space="preserve">IV. Thu chuyển nguồn </t>
  </si>
  <si>
    <t>STT</t>
  </si>
  <si>
    <t>A</t>
  </si>
  <si>
    <t>B</t>
  </si>
  <si>
    <t>TỔNG THU</t>
  </si>
  <si>
    <t>I</t>
  </si>
  <si>
    <t>Phí, lệ phí</t>
  </si>
  <si>
    <t>Thu phạt, tịch thu khác theo quy định</t>
  </si>
  <si>
    <t>Đóng góp tự nguyện của các tổ chức, cá nhân</t>
  </si>
  <si>
    <t>II</t>
  </si>
  <si>
    <t>Các khoản thu phân chia khác do cấp tỉnh quy định</t>
  </si>
  <si>
    <t>-</t>
  </si>
  <si>
    <t>…</t>
  </si>
  <si>
    <t>IV</t>
  </si>
  <si>
    <t>Thu chuyển nguồn</t>
  </si>
  <si>
    <t>V</t>
  </si>
  <si>
    <t>VI</t>
  </si>
  <si>
    <t>TỔNG SỐ</t>
  </si>
  <si>
    <t>ĐẦU TƯ PHÁT TRIỂN</t>
  </si>
  <si>
    <t>THƯỜNG XUYÊN</t>
  </si>
  <si>
    <t>TỔNG CHI</t>
  </si>
  <si>
    <t xml:space="preserve">Trong đó </t>
  </si>
  <si>
    <t>Chi giáo dục</t>
  </si>
  <si>
    <t>Chi ứng dụng, chuyển giao công nghệ</t>
  </si>
  <si>
    <t>Chi y tế</t>
  </si>
  <si>
    <t>Chi phát thanh, truyền thanh</t>
  </si>
  <si>
    <t>Chi các hoạt động kinh tế</t>
  </si>
  <si>
    <t xml:space="preserve">Chi hoạt động của cơ quan quản lý Nhà nước, Đảng, đoàn thể </t>
  </si>
  <si>
    <t>Chi cho công tác xã hội</t>
  </si>
  <si>
    <t>Chi khác</t>
  </si>
  <si>
    <t>Dự phòng ngân sách</t>
  </si>
  <si>
    <t>Tên công trình</t>
  </si>
  <si>
    <t>Thời gian khởi công - hoàn thành</t>
  </si>
  <si>
    <t>Tổng dự toán được duyệt</t>
  </si>
  <si>
    <t>Giá trị thực hiện đến 31/12…</t>
  </si>
  <si>
    <t>Giá trị đã thanh toán đến 31/12/…</t>
  </si>
  <si>
    <t>Dự toán năm…</t>
  </si>
  <si>
    <t>Tổng số</t>
  </si>
  <si>
    <t>Trong đó thanh toán khối lượng năm trước</t>
  </si>
  <si>
    <t>Chia theo nguồn vốn</t>
  </si>
  <si>
    <t>Trong đó nguồn đóng góp của dân</t>
  </si>
  <si>
    <t>Nguồn cân đối ngân sách</t>
  </si>
  <si>
    <t>Nguồn đóng góp</t>
  </si>
  <si>
    <t>1. Công trình chuyển tiếp</t>
  </si>
  <si>
    <t>Trong đó: hoàn thành trong năm</t>
  </si>
  <si>
    <t>2. Công trình khởi công mới</t>
  </si>
  <si>
    <r>
      <t>DỰ TOÁN CHI ĐẦU TƯ PHÁT TRIỂN</t>
    </r>
    <r>
      <rPr>
        <b/>
        <vertAlign val="superscript"/>
        <sz val="10"/>
        <color rgb="FF000000"/>
        <rFont val="Arial"/>
        <family val="2"/>
      </rPr>
      <t>(1)</t>
    </r>
    <r>
      <rPr>
        <b/>
        <sz val="10"/>
        <color rgb="FF000000"/>
        <rFont val="Arial"/>
        <family val="2"/>
      </rPr>
      <t xml:space="preserve"> NĂM...</t>
    </r>
  </si>
  <si>
    <t xml:space="preserve">Ghi chú: (1) Theo phân cấp của tỉnh </t>
  </si>
  <si>
    <t>ƯỚC THỰC HIỆN NĂM ……..</t>
  </si>
  <si>
    <t>(năm hiện hành)</t>
  </si>
  <si>
    <t>KẾ HOẠCH NĂM…</t>
  </si>
  <si>
    <t>THU</t>
  </si>
  <si>
    <t>CHI</t>
  </si>
  <si>
    <t>CHÊNH LỆCH (+) (-)</t>
  </si>
  <si>
    <t xml:space="preserve">1. Các quỹ tài chính nhà nước ngoài ngân sách </t>
  </si>
  <si>
    <t>- …</t>
  </si>
  <si>
    <t>2. Các hoạt động sự nghiệp</t>
  </si>
  <si>
    <t>+ Chợ</t>
  </si>
  <si>
    <t>+ Bến bãi</t>
  </si>
  <si>
    <t xml:space="preserve">+ </t>
  </si>
  <si>
    <t>+ …</t>
  </si>
  <si>
    <t>KẾ HOẠCH THU, CHI CÁC HOẠT ĐỘNG TÀI CHÍNH KHÁC NĂM…</t>
  </si>
  <si>
    <t>Ghi chú: Chênh lệch (+) thu lớn hơn chi</t>
  </si>
  <si>
    <t>Chênh lệch (-) thu nhỏ hơn chi</t>
  </si>
  <si>
    <t>Biểu số 108/CK TC-NSNN</t>
  </si>
  <si>
    <t>(Dự toán đã được Hội đồng nhân dân quyết định)</t>
  </si>
  <si>
    <t>Biểu số 109/CK TC-NSNN</t>
  </si>
  <si>
    <t>1=2+3</t>
  </si>
  <si>
    <t>Biểu số 110/CK TC-NSNN</t>
  </si>
  <si>
    <t>Biểu số 111/CK TC-NSNN</t>
  </si>
  <si>
    <t>Biểu số 112/CK TC-NSNN</t>
  </si>
  <si>
    <t>Đơn vị: Đồng</t>
  </si>
  <si>
    <t>Ghi chú: (1) Bao gồm 4 khoản thu từ thuế, lệ phí luật NSNN quy định cho ngân sách xã hưởng và những khoản thu ngân sách địa phương được hưởng có phân chia theo tỷ lệ phần trăm (%) cho xã</t>
  </si>
  <si>
    <t>Chi bảo SN  môi trường</t>
  </si>
  <si>
    <t>Lệ phí trước bạ nhà, đất</t>
  </si>
  <si>
    <t>CÂN ĐỐI NGÂN SÁCH XÃ 2025</t>
  </si>
  <si>
    <t>DỰ TOÁN THU NGÂN SÁCH XÃ NĂM 2025</t>
  </si>
  <si>
    <t>DỰ TOÁN NĂM 2025</t>
  </si>
  <si>
    <t>DỰ TOÁN CHI NGÂN SÁCH XÃ NĂM 2025</t>
  </si>
  <si>
    <t>,</t>
  </si>
  <si>
    <t>UBND XÃ CAO MINH</t>
  </si>
  <si>
    <t>Chi quốc phòng</t>
  </si>
  <si>
    <t>Chi an ninh</t>
  </si>
  <si>
    <t>Chi văn hóa, thông tin, thể dục, thể thao</t>
  </si>
  <si>
    <t xml:space="preserve">Tiết kiệm 10 % chi thường xuyên 7 tháng cuối năm và dự toán năm 2024 huyện xuống xã </t>
  </si>
  <si>
    <t>Thuế thu nhập cá nhân</t>
  </si>
  <si>
    <t>Nội dung</t>
  </si>
  <si>
    <t>Dự toán năm 2025</t>
  </si>
  <si>
    <t>Ghi chú</t>
  </si>
  <si>
    <t>Thu NS NN</t>
  </si>
  <si>
    <t>Thu NS xã</t>
  </si>
  <si>
    <t>Các khoản thu 100%</t>
  </si>
  <si>
    <t>Huy động đóng góp từ các tổ chức, cá nhân để đầu tư xây dựng các công trình kết cấu hạ tầng nộp vào ngân sách cấp xã theo quy định của pháp luật</t>
  </si>
  <si>
    <t>Viện trợ không hoàn lại của các tổ chức quốc tế, các tổ chức khác, cá nhân ở nước ngoài trực tiếp cho cấp xã theo quy định của pháp luật</t>
  </si>
  <si>
    <t>Các khoản thu khác theo quy định của pháp luật</t>
  </si>
  <si>
    <t>Thu kết dư</t>
  </si>
  <si>
    <t>Các khoản thu phân chia theo tỷ lệ %</t>
  </si>
  <si>
    <t xml:space="preserve">Các khoản thu phân chia </t>
  </si>
  <si>
    <t>Thuế sử dụng đất phi nông nghiệp</t>
  </si>
  <si>
    <t>Thuế giá trị gia tăng</t>
  </si>
  <si>
    <t>Thuế tiêu thụ đặc biệt</t>
  </si>
  <si>
    <t>Thuế thu nhập doanh nghiệp</t>
  </si>
  <si>
    <t>Thuế tài nguyên</t>
  </si>
  <si>
    <t>Thu tiền sử dụng đất</t>
  </si>
  <si>
    <t>Lệ phí môn bài thu từ cá nhân, hộ kinh doanh</t>
  </si>
  <si>
    <t>Phí BVMT đối với khai thác khoáng sản còn lại</t>
  </si>
  <si>
    <t>Phí, lệ phí khác</t>
  </si>
  <si>
    <t>Các khoản thu ngân sách địa phương được hưởng trên địa bàn tỉnh (không bao gồm các khoản thu 100% xã hưởng)</t>
  </si>
  <si>
    <t>Huy động đóng góp từ các tổ chức, cá nhân để đầu tư xây dựng các công trình kết cấu hạ tầng nộp vào ngân sách cấp tỉnh theo quy định của pháp luật</t>
  </si>
  <si>
    <t>Viện trợ không hoàn lại của các tổ chức quốc tế, các tổ chức khác, cá nhân ở nước ngoài trực tiếp cho cấp tỉnh theo quy định của pháp luật</t>
  </si>
  <si>
    <t>Thu từ quỹ dự trữ tài chính địa phương</t>
  </si>
  <si>
    <t xml:space="preserve">Thu kết dư ngân sách năm trước </t>
  </si>
  <si>
    <t>Thu bổ sung từ ngân sách  cấp trên</t>
  </si>
  <si>
    <t>Bổ sung cân đối ngân sách</t>
  </si>
  <si>
    <t>Bổ sung thực hiện cải cách tiền lương</t>
  </si>
  <si>
    <t>Bổ sung có mục tiêu</t>
  </si>
  <si>
    <t xml:space="preserve">II. Các khoản thu phân chia theo tỷ lệ </t>
  </si>
  <si>
    <t>Kèm theo Quyết định số 312/QĐ-UBND ngày 18/8/2025 của UBND xã Cao Minh)</t>
  </si>
  <si>
    <t xml:space="preserve">Tiết kiệm 10 % chi thường xuyên 7 tháng cuối năm và dự toán năm 2024 tỉnh xuống xã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</si>
</sst>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0\ _₫_-;\-* #,##0.00\ _₫_-;_-* &quot;-&quot;??\ _₫_-;_-@_-"/>
    <numFmt numFmtId="166" formatCode="_(* #,##0_);_(* \(#,##0\);_(* &quot;-&quot;??_);_(@_)"/>
  </numFmts>
  <fonts count="36" x14ac:knownFonts="1">
    <font>
      <sz val="11"/>
      <color theme="1"/>
      <name val="Calibri"/>
      <family val="2"/>
      <charset val="163"/>
      <scheme val="minor"/>
    </font>
    <font>
      <b/>
      <sz val="10"/>
      <name val="Arial"/>
      <family val="2"/>
    </font>
    <font>
      <sz val="10"/>
      <name val="Arial"/>
      <family val="2"/>
    </font>
    <font>
      <b/>
      <sz val="10"/>
      <color rgb="FF000000"/>
      <name val="Arial"/>
      <family val="2"/>
    </font>
    <font>
      <i/>
      <sz val="10"/>
      <color rgb="FF000000"/>
      <name val="Arial"/>
      <family val="2"/>
    </font>
    <font>
      <b/>
      <vertAlign val="superscript"/>
      <sz val="10"/>
      <color rgb="FF000000"/>
      <name val="Arial"/>
      <family val="2"/>
    </font>
    <font>
      <sz val="12"/>
      <color rgb="FF000000"/>
      <name val="Courier New"/>
      <family val="3"/>
    </font>
    <font>
      <sz val="14"/>
      <name val=".VnArial Narrow"/>
      <family val="2"/>
    </font>
    <font>
      <sz val="12"/>
      <color theme="1"/>
      <name val="Calibri Light"/>
      <family val="1"/>
      <scheme val="major"/>
    </font>
    <font>
      <sz val="11"/>
      <color theme="1"/>
      <name val="Calibri Light"/>
      <family val="1"/>
      <scheme val="major"/>
    </font>
    <font>
      <b/>
      <sz val="10"/>
      <color rgb="FF000000"/>
      <name val="Calibri Light"/>
      <family val="1"/>
      <scheme val="major"/>
    </font>
    <font>
      <sz val="11"/>
      <color theme="1"/>
      <name val="Calibri"/>
      <family val="2"/>
      <charset val="163"/>
      <scheme val="minor"/>
    </font>
    <font>
      <b/>
      <sz val="12"/>
      <color rgb="FF000000"/>
      <name val="Times New Roman"/>
      <family val="1"/>
    </font>
    <font>
      <i/>
      <sz val="12"/>
      <color rgb="FF000000"/>
      <name val="Times New Roman"/>
      <family val="1"/>
    </font>
    <font>
      <sz val="12"/>
      <color theme="1"/>
      <name val="Times New Roman"/>
      <family val="1"/>
    </font>
    <font>
      <i/>
      <sz val="12"/>
      <color theme="1"/>
      <name val="Times New Roman"/>
      <family val="1"/>
    </font>
    <font>
      <b/>
      <sz val="12"/>
      <name val="Times New Roman"/>
      <family val="1"/>
    </font>
    <font>
      <sz val="12"/>
      <name val="Times New Roman"/>
      <family val="1"/>
    </font>
    <font>
      <sz val="13"/>
      <name val="Times New Roman"/>
      <family val="1"/>
    </font>
    <font>
      <sz val="11"/>
      <color theme="1"/>
      <name val="Times New Roman"/>
      <family val="1"/>
    </font>
    <font>
      <b/>
      <sz val="10"/>
      <name val="Times New Roman"/>
      <family val="1"/>
    </font>
    <font>
      <sz val="11"/>
      <name val="Times New Roman"/>
      <family val="1"/>
    </font>
    <font>
      <b/>
      <sz val="12"/>
      <color theme="1"/>
      <name val="Times New Roman"/>
      <family val="1"/>
    </font>
    <font>
      <b/>
      <sz val="14"/>
      <color theme="1"/>
      <name val="Times New Roman"/>
      <family val="1"/>
    </font>
    <font>
      <sz val="14"/>
      <color theme="1"/>
      <name val="Times New Roman"/>
      <family val="1"/>
    </font>
    <font>
      <sz val="14"/>
      <color theme="1"/>
      <name val="Calibri"/>
      <family val="2"/>
      <charset val="163"/>
      <scheme val="minor"/>
    </font>
    <font>
      <b/>
      <sz val="10"/>
      <color rgb="FF000000"/>
      <name val="Times New Roman"/>
      <family val="1"/>
    </font>
    <font>
      <sz val="12"/>
      <color theme="1"/>
      <name val="Times New Roman"/>
      <family val="2"/>
    </font>
    <font>
      <sz val="10"/>
      <name val="Times New Roman"/>
      <family val="1"/>
    </font>
    <font>
      <sz val="10"/>
      <name val="Times New Roman"/>
      <family val="2"/>
    </font>
    <font>
      <sz val="13"/>
      <name val="Arial"/>
      <family val="2"/>
    </font>
    <font>
      <sz val="10"/>
      <color rgb="FFFF0000"/>
      <name val="Times New Roman"/>
      <family val="1"/>
    </font>
    <font>
      <b/>
      <sz val="10"/>
      <name val="Calibri"/>
      <family val="2"/>
      <scheme val="minor"/>
    </font>
    <font>
      <b/>
      <sz val="11"/>
      <color theme="1"/>
      <name val="Calibri"/>
      <family val="2"/>
      <charset val="163"/>
      <scheme val="minor"/>
    </font>
    <font>
      <sz val="12"/>
      <color rgb="FFFF0000"/>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s>
  <cellStyleXfs count="7">
    <xf numFmtId="0" fontId="0" fillId="0" borderId="0"/>
    <xf numFmtId="165" fontId="7" fillId="0" borderId="0" applyFont="0" applyFill="0" applyBorder="0" applyAlignment="0" applyProtection="0"/>
    <xf numFmtId="164" fontId="11" fillId="0" borderId="0" applyFont="0" applyFill="0" applyBorder="0" applyAlignment="0" applyProtection="0"/>
    <xf numFmtId="0" fontId="27" fillId="0" borderId="0"/>
    <xf numFmtId="0" fontId="18" fillId="0" borderId="0"/>
    <xf numFmtId="0" fontId="27" fillId="0" borderId="0"/>
    <xf numFmtId="0" fontId="30" fillId="0" borderId="0"/>
  </cellStyleXfs>
  <cellXfs count="95">
    <xf numFmtId="0" fontId="0" fillId="0" borderId="0" xfId="0"/>
    <xf numFmtId="0" fontId="2" fillId="0" borderId="1" xfId="0" applyFont="1" applyBorder="1" applyAlignment="1">
      <alignment vertical="center" wrapText="1"/>
    </xf>
    <xf numFmtId="0" fontId="4" fillId="0" borderId="0" xfId="0" applyFont="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2" fillId="0" borderId="2" xfId="0" applyFont="1" applyBorder="1" applyAlignment="1">
      <alignment vertical="center" wrapText="1"/>
    </xf>
    <xf numFmtId="0" fontId="3" fillId="0" borderId="0" xfId="0" applyFont="1"/>
    <xf numFmtId="0" fontId="6" fillId="0" borderId="0" xfId="0" applyFont="1" applyAlignment="1">
      <alignment vertical="center"/>
    </xf>
    <xf numFmtId="0" fontId="8" fillId="0" borderId="0" xfId="0" applyFont="1"/>
    <xf numFmtId="0" fontId="9" fillId="0" borderId="0" xfId="0" applyFont="1"/>
    <xf numFmtId="0" fontId="10" fillId="0" borderId="0" xfId="0" applyFont="1"/>
    <xf numFmtId="3" fontId="0" fillId="0" borderId="0" xfId="0" applyNumberFormat="1"/>
    <xf numFmtId="0" fontId="14" fillId="0" borderId="0" xfId="0" applyFont="1"/>
    <xf numFmtId="0" fontId="16" fillId="0" borderId="1" xfId="0" applyFont="1" applyBorder="1" applyAlignment="1">
      <alignment horizontal="center" vertical="center" wrapText="1"/>
    </xf>
    <xf numFmtId="3" fontId="16" fillId="0" borderId="1" xfId="0" applyNumberFormat="1" applyFont="1" applyBorder="1" applyAlignment="1">
      <alignment horizontal="right" vertical="center" wrapText="1"/>
    </xf>
    <xf numFmtId="3" fontId="16" fillId="0" borderId="1" xfId="0" applyNumberFormat="1" applyFont="1" applyBorder="1" applyAlignment="1">
      <alignment vertical="center" wrapText="1"/>
    </xf>
    <xf numFmtId="0" fontId="16" fillId="0" borderId="1" xfId="0" applyFont="1" applyBorder="1" applyAlignment="1">
      <alignment vertical="center" wrapText="1"/>
    </xf>
    <xf numFmtId="3" fontId="17" fillId="0" borderId="1" xfId="0" applyNumberFormat="1" applyFont="1" applyBorder="1" applyAlignment="1">
      <alignment vertical="center" wrapText="1"/>
    </xf>
    <xf numFmtId="0" fontId="17" fillId="0" borderId="1" xfId="0" applyFont="1" applyBorder="1" applyAlignment="1">
      <alignment vertical="center" wrapText="1"/>
    </xf>
    <xf numFmtId="166" fontId="18" fillId="0" borderId="2" xfId="2" applyNumberFormat="1" applyFont="1" applyBorder="1" applyAlignment="1">
      <alignment horizontal="right" vertical="center" wrapText="1"/>
    </xf>
    <xf numFmtId="0" fontId="17" fillId="0" borderId="1" xfId="0" applyFont="1" applyBorder="1" applyAlignment="1">
      <alignment horizontal="center" vertical="center" wrapText="1"/>
    </xf>
    <xf numFmtId="0" fontId="19" fillId="0" borderId="0" xfId="0" applyFont="1"/>
    <xf numFmtId="0" fontId="20"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17" fillId="0" borderId="3" xfId="0" applyFont="1" applyBorder="1" applyAlignment="1">
      <alignment vertical="center" wrapText="1"/>
    </xf>
    <xf numFmtId="3" fontId="21" fillId="0" borderId="3" xfId="0" applyNumberFormat="1" applyFont="1" applyBorder="1" applyAlignment="1">
      <alignment horizontal="center" vertical="center" wrapText="1"/>
    </xf>
    <xf numFmtId="0" fontId="17"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8" xfId="0" applyFont="1" applyBorder="1" applyAlignment="1">
      <alignment vertical="center" wrapText="1"/>
    </xf>
    <xf numFmtId="3" fontId="21" fillId="0" borderId="8" xfId="0" applyNumberFormat="1" applyFont="1" applyBorder="1" applyAlignment="1">
      <alignment horizontal="center" vertical="center" wrapText="1"/>
    </xf>
    <xf numFmtId="0" fontId="17" fillId="0" borderId="2" xfId="0" applyFont="1" applyFill="1" applyBorder="1" applyAlignment="1">
      <alignment vertical="center" wrapText="1"/>
    </xf>
    <xf numFmtId="3" fontId="21" fillId="0" borderId="1" xfId="0" applyNumberFormat="1" applyFont="1" applyBorder="1" applyAlignment="1">
      <alignment horizontal="right" vertical="center" wrapText="1"/>
    </xf>
    <xf numFmtId="3" fontId="21" fillId="0" borderId="3" xfId="0" applyNumberFormat="1" applyFont="1" applyBorder="1" applyAlignment="1">
      <alignment horizontal="right" vertical="center" wrapText="1"/>
    </xf>
    <xf numFmtId="3" fontId="21" fillId="0" borderId="8" xfId="0" applyNumberFormat="1" applyFont="1" applyBorder="1" applyAlignment="1">
      <alignment horizontal="right" vertical="center" wrapText="1"/>
    </xf>
    <xf numFmtId="0" fontId="28" fillId="2" borderId="0" xfId="0" applyFont="1" applyFill="1" applyAlignment="1">
      <alignment vertical="center"/>
    </xf>
    <xf numFmtId="166" fontId="28" fillId="2" borderId="0" xfId="0" applyNumberFormat="1" applyFont="1" applyFill="1" applyAlignment="1">
      <alignment vertical="center"/>
    </xf>
    <xf numFmtId="37" fontId="29" fillId="2" borderId="0" xfId="0" applyNumberFormat="1" applyFont="1" applyFill="1" applyAlignment="1">
      <alignment vertical="center"/>
    </xf>
    <xf numFmtId="0" fontId="29" fillId="2" borderId="0" xfId="0" applyFont="1" applyFill="1" applyAlignment="1">
      <alignment vertical="center"/>
    </xf>
    <xf numFmtId="0" fontId="31" fillId="2" borderId="0" xfId="0" applyFont="1" applyFill="1" applyAlignment="1">
      <alignment vertical="center"/>
    </xf>
    <xf numFmtId="0" fontId="32" fillId="2" borderId="0" xfId="0" applyFont="1" applyFill="1" applyAlignment="1">
      <alignment vertical="center"/>
    </xf>
    <xf numFmtId="0" fontId="20" fillId="2" borderId="0" xfId="0" applyFont="1" applyFill="1" applyAlignment="1">
      <alignment vertical="center"/>
    </xf>
    <xf numFmtId="0" fontId="15" fillId="0" borderId="0" xfId="0" applyFont="1" applyAlignment="1">
      <alignment horizontal="right"/>
    </xf>
    <xf numFmtId="0" fontId="33" fillId="0" borderId="0" xfId="0" applyFont="1"/>
    <xf numFmtId="0" fontId="16" fillId="2" borderId="2" xfId="3" applyFont="1" applyFill="1" applyBorder="1" applyAlignment="1">
      <alignment horizontal="center" vertical="center" wrapText="1"/>
    </xf>
    <xf numFmtId="0" fontId="16" fillId="2" borderId="2" xfId="3" applyFont="1" applyFill="1" applyBorder="1" applyAlignment="1">
      <alignment horizontal="justify" vertical="center" wrapText="1"/>
    </xf>
    <xf numFmtId="166" fontId="16" fillId="2" borderId="2" xfId="2" applyNumberFormat="1" applyFont="1" applyFill="1" applyBorder="1" applyAlignment="1">
      <alignment horizontal="right" vertical="center"/>
    </xf>
    <xf numFmtId="0" fontId="16" fillId="2" borderId="2" xfId="5" applyFont="1" applyFill="1" applyBorder="1" applyAlignment="1">
      <alignment horizontal="center" vertical="center" wrapText="1"/>
    </xf>
    <xf numFmtId="0" fontId="16" fillId="2" borderId="2" xfId="5" applyFont="1" applyFill="1" applyBorder="1" applyAlignment="1">
      <alignment horizontal="justify" vertical="center" wrapText="1"/>
    </xf>
    <xf numFmtId="37" fontId="16" fillId="2" borderId="2" xfId="2" applyNumberFormat="1" applyFont="1" applyFill="1" applyBorder="1" applyAlignment="1">
      <alignment vertical="center"/>
    </xf>
    <xf numFmtId="0" fontId="17" fillId="2" borderId="2" xfId="5" applyFont="1" applyFill="1" applyBorder="1" applyAlignment="1">
      <alignment horizontal="center" vertical="center" wrapText="1"/>
    </xf>
    <xf numFmtId="0" fontId="17" fillId="2" borderId="2" xfId="5" applyFont="1" applyFill="1" applyBorder="1" applyAlignment="1">
      <alignment horizontal="justify" vertical="center" wrapText="1"/>
    </xf>
    <xf numFmtId="37" fontId="17" fillId="2" borderId="2" xfId="2" applyNumberFormat="1" applyFont="1" applyFill="1" applyBorder="1" applyAlignment="1">
      <alignment vertical="center"/>
    </xf>
    <xf numFmtId="166" fontId="17" fillId="2" borderId="2" xfId="2" applyNumberFormat="1" applyFont="1" applyFill="1" applyBorder="1" applyAlignment="1">
      <alignment horizontal="right" vertical="center"/>
    </xf>
    <xf numFmtId="0" fontId="17" fillId="2" borderId="2" xfId="6" applyFont="1" applyFill="1" applyBorder="1" applyAlignment="1">
      <alignment horizontal="justify" vertical="center"/>
    </xf>
    <xf numFmtId="0" fontId="17" fillId="2" borderId="2" xfId="6" applyFont="1" applyFill="1" applyBorder="1" applyAlignment="1">
      <alignment horizontal="justify" vertical="center" wrapText="1"/>
    </xf>
    <xf numFmtId="37" fontId="34" fillId="2" borderId="2" xfId="2" applyNumberFormat="1" applyFont="1" applyFill="1" applyBorder="1" applyAlignment="1">
      <alignment vertical="center"/>
    </xf>
    <xf numFmtId="166" fontId="34" fillId="2" borderId="2" xfId="2" applyNumberFormat="1" applyFont="1" applyFill="1" applyBorder="1" applyAlignment="1">
      <alignment horizontal="right" vertical="center"/>
    </xf>
    <xf numFmtId="0" fontId="16" fillId="2" borderId="2" xfId="6" applyFont="1" applyFill="1" applyBorder="1" applyAlignment="1">
      <alignment horizontal="justify" vertical="center"/>
    </xf>
    <xf numFmtId="0" fontId="15" fillId="0" borderId="0" xfId="0" applyFont="1" applyAlignment="1">
      <alignment horizontal="right" indent="1"/>
    </xf>
    <xf numFmtId="0" fontId="16" fillId="0" borderId="1" xfId="0" applyFont="1" applyBorder="1" applyAlignment="1">
      <alignment vertical="center" wrapText="1"/>
    </xf>
    <xf numFmtId="3" fontId="17" fillId="0" borderId="1" xfId="0" applyNumberFormat="1" applyFont="1" applyBorder="1" applyAlignment="1">
      <alignment vertical="center" wrapText="1"/>
    </xf>
    <xf numFmtId="0" fontId="17" fillId="0" borderId="1" xfId="0" applyFont="1" applyBorder="1" applyAlignment="1">
      <alignment vertical="center" wrapText="1"/>
    </xf>
    <xf numFmtId="3" fontId="17" fillId="0" borderId="3" xfId="0" applyNumberFormat="1" applyFont="1" applyBorder="1" applyAlignment="1">
      <alignment horizontal="right" vertical="center" wrapText="1"/>
    </xf>
    <xf numFmtId="3" fontId="17" fillId="0" borderId="4" xfId="0" applyNumberFormat="1" applyFont="1" applyBorder="1" applyAlignment="1">
      <alignment horizontal="right" vertical="center" wrapText="1"/>
    </xf>
    <xf numFmtId="0" fontId="23"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vertical="center"/>
    </xf>
    <xf numFmtId="0" fontId="13" fillId="0" borderId="0" xfId="0" applyFont="1" applyAlignment="1">
      <alignment horizontal="left" vertical="center" wrapText="1"/>
    </xf>
    <xf numFmtId="0" fontId="16" fillId="2" borderId="2" xfId="4" applyFont="1" applyFill="1" applyBorder="1" applyAlignment="1">
      <alignment horizontal="center" vertical="center" wrapText="1"/>
    </xf>
    <xf numFmtId="0" fontId="16" fillId="2" borderId="2" xfId="3" applyFont="1" applyFill="1" applyBorder="1" applyAlignment="1">
      <alignment horizontal="center" vertical="center" wrapText="1"/>
    </xf>
    <xf numFmtId="0" fontId="22" fillId="0" borderId="0" xfId="0" applyFont="1" applyAlignment="1">
      <alignment horizontal="right"/>
    </xf>
    <xf numFmtId="0" fontId="12" fillId="0" borderId="0" xfId="0" applyFont="1" applyAlignment="1">
      <alignment horizontal="center" vertical="center"/>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3" fontId="35" fillId="0" borderId="1" xfId="0" applyNumberFormat="1" applyFont="1" applyBorder="1" applyAlignment="1">
      <alignment horizontal="right" vertical="center" wrapText="1"/>
    </xf>
    <xf numFmtId="3" fontId="35" fillId="0" borderId="1" xfId="0" applyNumberFormat="1" applyFont="1" applyBorder="1" applyAlignment="1">
      <alignment horizontal="center" vertical="center" wrapText="1"/>
    </xf>
    <xf numFmtId="3" fontId="19" fillId="0" borderId="2" xfId="0" applyNumberFormat="1" applyFont="1" applyBorder="1" applyAlignment="1">
      <alignment horizontal="right"/>
    </xf>
    <xf numFmtId="3" fontId="19" fillId="0" borderId="2" xfId="0" applyNumberFormat="1" applyFont="1" applyBorder="1"/>
  </cellXfs>
  <cellStyles count="7">
    <cellStyle name="Bình thường" xfId="0" builtinId="0"/>
    <cellStyle name="Comma_Sheet1" xfId="1"/>
    <cellStyle name="Dấu_phảy" xfId="2" builtinId="3"/>
    <cellStyle name="Normal 6" xfId="5"/>
    <cellStyle name="Normal 7" xfId="3"/>
    <cellStyle name="Normal_Bieu 01" xfId="6"/>
    <cellStyle name="Normal_Mau Tong hop DT2010"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9"/>
  <sheetViews>
    <sheetView topLeftCell="A4" zoomScaleNormal="100" workbookViewId="0">
      <selection activeCell="A4" sqref="A4:D19"/>
    </sheetView>
  </sheetViews>
  <sheetFormatPr defaultRowHeight="15" x14ac:dyDescent="0.25"/>
  <cols>
    <col min="1" max="1" width="36.7109375" customWidth="1"/>
    <col min="2" max="2" width="31.5703125" customWidth="1"/>
    <col min="3" max="3" width="34.85546875" customWidth="1"/>
    <col min="4" max="4" width="24.28515625" customWidth="1"/>
    <col min="7" max="7" width="13.85546875" bestFit="1" customWidth="1"/>
  </cols>
  <sheetData>
    <row r="2" spans="1:7" s="31" customFormat="1" ht="20.25" customHeight="1" x14ac:dyDescent="0.3">
      <c r="A2" s="29" t="s">
        <v>92</v>
      </c>
      <c r="B2" s="30"/>
      <c r="C2" s="73" t="s">
        <v>76</v>
      </c>
      <c r="D2" s="73"/>
    </row>
    <row r="3" spans="1:7" ht="15.75" x14ac:dyDescent="0.25">
      <c r="A3" s="11"/>
    </row>
    <row r="4" spans="1:7" ht="24.75" customHeight="1" x14ac:dyDescent="0.25">
      <c r="A4" s="74" t="s">
        <v>87</v>
      </c>
      <c r="B4" s="74"/>
      <c r="C4" s="74"/>
      <c r="D4" s="74"/>
    </row>
    <row r="5" spans="1:7" ht="21" hidden="1" customHeight="1" x14ac:dyDescent="0.25">
      <c r="A5" s="75" t="s">
        <v>77</v>
      </c>
      <c r="B5" s="75"/>
      <c r="C5" s="75"/>
      <c r="D5" s="75"/>
    </row>
    <row r="6" spans="1:7" ht="21" customHeight="1" x14ac:dyDescent="0.25">
      <c r="A6" s="75" t="s">
        <v>129</v>
      </c>
      <c r="B6" s="75"/>
      <c r="C6" s="75"/>
      <c r="D6" s="75"/>
    </row>
    <row r="7" spans="1:7" ht="15.75" x14ac:dyDescent="0.25">
      <c r="A7" s="15"/>
      <c r="B7" s="15"/>
      <c r="C7" s="15"/>
      <c r="D7" s="67" t="s">
        <v>83</v>
      </c>
    </row>
    <row r="8" spans="1:7" ht="26.25" customHeight="1" x14ac:dyDescent="0.25">
      <c r="A8" s="16" t="s">
        <v>0</v>
      </c>
      <c r="B8" s="16" t="s">
        <v>1</v>
      </c>
      <c r="C8" s="16" t="s">
        <v>2</v>
      </c>
      <c r="D8" s="16" t="s">
        <v>1</v>
      </c>
    </row>
    <row r="9" spans="1:7" ht="27.75" customHeight="1" x14ac:dyDescent="0.25">
      <c r="A9" s="16" t="s">
        <v>3</v>
      </c>
      <c r="B9" s="17">
        <f>B10+B12+B14</f>
        <v>139005000000</v>
      </c>
      <c r="C9" s="16" t="s">
        <v>4</v>
      </c>
      <c r="D9" s="18">
        <f>D10+D12+D14</f>
        <v>139005000000</v>
      </c>
    </row>
    <row r="10" spans="1:7" ht="14.25" customHeight="1" x14ac:dyDescent="0.25">
      <c r="A10" s="68" t="s">
        <v>5</v>
      </c>
      <c r="B10" s="69"/>
      <c r="C10" s="70" t="s">
        <v>6</v>
      </c>
      <c r="D10" s="71"/>
    </row>
    <row r="11" spans="1:7" ht="14.25" customHeight="1" x14ac:dyDescent="0.25">
      <c r="A11" s="68"/>
      <c r="B11" s="69"/>
      <c r="C11" s="70"/>
      <c r="D11" s="72"/>
    </row>
    <row r="12" spans="1:7" ht="14.25" customHeight="1" x14ac:dyDescent="0.25">
      <c r="A12" s="68" t="s">
        <v>128</v>
      </c>
      <c r="B12" s="69"/>
      <c r="C12" s="70" t="s">
        <v>7</v>
      </c>
      <c r="D12" s="71">
        <v>136114000000</v>
      </c>
    </row>
    <row r="13" spans="1:7" ht="30.75" customHeight="1" x14ac:dyDescent="0.25">
      <c r="A13" s="68"/>
      <c r="B13" s="69"/>
      <c r="C13" s="70"/>
      <c r="D13" s="72"/>
      <c r="G13" s="14"/>
    </row>
    <row r="14" spans="1:7" ht="21" customHeight="1" x14ac:dyDescent="0.25">
      <c r="A14" s="19" t="s">
        <v>8</v>
      </c>
      <c r="B14" s="18">
        <f>B15+B16</f>
        <v>139005000000</v>
      </c>
      <c r="C14" s="21" t="s">
        <v>9</v>
      </c>
      <c r="D14" s="20">
        <v>2891000000</v>
      </c>
    </row>
    <row r="15" spans="1:7" ht="21" customHeight="1" x14ac:dyDescent="0.25">
      <c r="A15" s="21" t="s">
        <v>10</v>
      </c>
      <c r="B15" s="20">
        <v>135884000000</v>
      </c>
      <c r="C15" s="21"/>
      <c r="D15" s="21"/>
    </row>
    <row r="16" spans="1:7" ht="21" customHeight="1" x14ac:dyDescent="0.25">
      <c r="A16" s="21" t="s">
        <v>11</v>
      </c>
      <c r="B16" s="22">
        <v>3121000000</v>
      </c>
      <c r="C16" s="21"/>
      <c r="D16" s="21"/>
    </row>
    <row r="17" spans="1:4" ht="14.25" customHeight="1" x14ac:dyDescent="0.25">
      <c r="A17" s="70" t="s">
        <v>12</v>
      </c>
      <c r="B17" s="69" t="s">
        <v>91</v>
      </c>
      <c r="C17" s="70"/>
      <c r="D17" s="70"/>
    </row>
    <row r="18" spans="1:4" ht="14.25" customHeight="1" x14ac:dyDescent="0.25">
      <c r="A18" s="70"/>
      <c r="B18" s="69"/>
      <c r="C18" s="70"/>
      <c r="D18" s="70"/>
    </row>
    <row r="19" spans="1:4" ht="38.25" customHeight="1" x14ac:dyDescent="0.25">
      <c r="A19" s="76" t="s">
        <v>84</v>
      </c>
      <c r="B19" s="76"/>
      <c r="C19" s="76"/>
      <c r="D19" s="76"/>
    </row>
  </sheetData>
  <mergeCells count="17">
    <mergeCell ref="A17:A18"/>
    <mergeCell ref="B17:B18"/>
    <mergeCell ref="C17:C18"/>
    <mergeCell ref="D17:D18"/>
    <mergeCell ref="A19:D19"/>
    <mergeCell ref="A12:A13"/>
    <mergeCell ref="B12:B13"/>
    <mergeCell ref="C12:C13"/>
    <mergeCell ref="D12:D13"/>
    <mergeCell ref="C2:D2"/>
    <mergeCell ref="A4:D4"/>
    <mergeCell ref="A5:D5"/>
    <mergeCell ref="A10:A11"/>
    <mergeCell ref="B10:B11"/>
    <mergeCell ref="C10:C11"/>
    <mergeCell ref="D10:D11"/>
    <mergeCell ref="A6:D6"/>
  </mergeCells>
  <pageMargins left="0.7" right="0.54"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zoomScaleNormal="100" zoomScaleSheetLayoutView="100" workbookViewId="0">
      <selection activeCell="C1" sqref="C1:E1"/>
    </sheetView>
  </sheetViews>
  <sheetFormatPr defaultRowHeight="19.5" customHeight="1" x14ac:dyDescent="0.25"/>
  <cols>
    <col min="1" max="1" width="5.85546875" customWidth="1"/>
    <col min="2" max="2" width="49" customWidth="1"/>
    <col min="3" max="3" width="20.85546875" customWidth="1"/>
    <col min="4" max="4" width="21.28515625" customWidth="1"/>
    <col min="5" max="5" width="11.42578125" customWidth="1"/>
    <col min="6" max="6" width="11.140625" bestFit="1" customWidth="1"/>
  </cols>
  <sheetData>
    <row r="1" spans="1:6" ht="30.75" customHeight="1" x14ac:dyDescent="0.25">
      <c r="A1" s="28" t="s">
        <v>92</v>
      </c>
      <c r="B1" s="24"/>
      <c r="C1" s="79" t="s">
        <v>78</v>
      </c>
      <c r="D1" s="79"/>
      <c r="E1" s="79"/>
    </row>
    <row r="2" spans="1:6" ht="19.5" customHeight="1" x14ac:dyDescent="0.25">
      <c r="A2" s="80" t="s">
        <v>88</v>
      </c>
      <c r="B2" s="80"/>
      <c r="C2" s="80"/>
      <c r="D2" s="80"/>
    </row>
    <row r="3" spans="1:6" ht="19.5" hidden="1" customHeight="1" x14ac:dyDescent="0.25">
      <c r="A3" s="75" t="s">
        <v>77</v>
      </c>
      <c r="B3" s="75"/>
      <c r="C3" s="75"/>
      <c r="D3" s="75"/>
    </row>
    <row r="4" spans="1:6" ht="19.5" customHeight="1" x14ac:dyDescent="0.25">
      <c r="A4" s="75" t="str">
        <f>'108CKTC'!A6:D6</f>
        <v>Kèm theo Quyết định số 312/QĐ-UBND ngày 18/8/2025 của UBND xã Cao Minh)</v>
      </c>
      <c r="B4" s="75"/>
      <c r="C4" s="75"/>
      <c r="D4" s="75"/>
      <c r="E4" s="75"/>
    </row>
    <row r="5" spans="1:6" ht="19.5" customHeight="1" x14ac:dyDescent="0.25">
      <c r="A5" s="15"/>
      <c r="B5" s="15"/>
      <c r="C5" s="15"/>
      <c r="D5" s="15"/>
    </row>
    <row r="6" spans="1:6" s="43" customFormat="1" ht="30.75" customHeight="1" x14ac:dyDescent="0.25">
      <c r="A6" s="78" t="s">
        <v>13</v>
      </c>
      <c r="B6" s="78" t="s">
        <v>98</v>
      </c>
      <c r="C6" s="78" t="s">
        <v>99</v>
      </c>
      <c r="D6" s="78"/>
      <c r="E6" s="77" t="s">
        <v>100</v>
      </c>
    </row>
    <row r="7" spans="1:6" s="43" customFormat="1" ht="33.75" customHeight="1" x14ac:dyDescent="0.25">
      <c r="A7" s="78"/>
      <c r="B7" s="78"/>
      <c r="C7" s="52" t="s">
        <v>101</v>
      </c>
      <c r="D7" s="52" t="s">
        <v>102</v>
      </c>
      <c r="E7" s="77"/>
    </row>
    <row r="8" spans="1:6" s="43" customFormat="1" ht="18.75" customHeight="1" x14ac:dyDescent="0.25">
      <c r="A8" s="52" t="s">
        <v>14</v>
      </c>
      <c r="B8" s="52" t="s">
        <v>15</v>
      </c>
      <c r="C8" s="52">
        <v>3</v>
      </c>
      <c r="D8" s="52">
        <v>4</v>
      </c>
      <c r="E8" s="52"/>
    </row>
    <row r="9" spans="1:6" s="43" customFormat="1" ht="24" customHeight="1" x14ac:dyDescent="0.25">
      <c r="A9" s="52"/>
      <c r="B9" s="53" t="s">
        <v>16</v>
      </c>
      <c r="C9" s="54">
        <f>C10+C18+C39+C41</f>
        <v>139940000000</v>
      </c>
      <c r="D9" s="54">
        <f>D10+D18+D39+D41</f>
        <v>139005000000</v>
      </c>
      <c r="E9" s="54"/>
      <c r="F9" s="44"/>
    </row>
    <row r="10" spans="1:6" s="46" customFormat="1" ht="21" customHeight="1" x14ac:dyDescent="0.25">
      <c r="A10" s="55" t="s">
        <v>17</v>
      </c>
      <c r="B10" s="56" t="s">
        <v>103</v>
      </c>
      <c r="C10" s="57">
        <f>SUM(C11:C17)</f>
        <v>0</v>
      </c>
      <c r="D10" s="57">
        <f>SUM(D11:D17)</f>
        <v>0</v>
      </c>
      <c r="E10" s="54"/>
      <c r="F10" s="45"/>
    </row>
    <row r="11" spans="1:6" s="43" customFormat="1" ht="20.25" customHeight="1" x14ac:dyDescent="0.25">
      <c r="A11" s="58" t="s">
        <v>23</v>
      </c>
      <c r="B11" s="59" t="s">
        <v>18</v>
      </c>
      <c r="C11" s="60"/>
      <c r="D11" s="60"/>
      <c r="E11" s="61"/>
    </row>
    <row r="12" spans="1:6" s="43" customFormat="1" ht="24.75" customHeight="1" x14ac:dyDescent="0.25">
      <c r="A12" s="58" t="s">
        <v>23</v>
      </c>
      <c r="B12" s="62" t="s">
        <v>19</v>
      </c>
      <c r="C12" s="60"/>
      <c r="D12" s="60"/>
      <c r="E12" s="61"/>
    </row>
    <row r="13" spans="1:6" s="47" customFormat="1" ht="42.75" customHeight="1" x14ac:dyDescent="0.25">
      <c r="A13" s="58" t="s">
        <v>23</v>
      </c>
      <c r="B13" s="63" t="s">
        <v>104</v>
      </c>
      <c r="C13" s="64"/>
      <c r="D13" s="64"/>
      <c r="E13" s="65"/>
    </row>
    <row r="14" spans="1:6" s="47" customFormat="1" ht="23.25" customHeight="1" x14ac:dyDescent="0.25">
      <c r="A14" s="58" t="s">
        <v>23</v>
      </c>
      <c r="B14" s="63" t="s">
        <v>20</v>
      </c>
      <c r="C14" s="64"/>
      <c r="D14" s="64"/>
      <c r="E14" s="65"/>
    </row>
    <row r="15" spans="1:6" s="47" customFormat="1" ht="48.75" customHeight="1" x14ac:dyDescent="0.25">
      <c r="A15" s="58" t="s">
        <v>23</v>
      </c>
      <c r="B15" s="63" t="s">
        <v>105</v>
      </c>
      <c r="C15" s="64"/>
      <c r="D15" s="64"/>
      <c r="E15" s="65"/>
    </row>
    <row r="16" spans="1:6" s="46" customFormat="1" ht="23.25" customHeight="1" x14ac:dyDescent="0.25">
      <c r="A16" s="58" t="s">
        <v>23</v>
      </c>
      <c r="B16" s="62" t="s">
        <v>106</v>
      </c>
      <c r="C16" s="60">
        <f>D16</f>
        <v>0</v>
      </c>
      <c r="D16" s="60"/>
      <c r="E16" s="61"/>
      <c r="F16" s="45"/>
    </row>
    <row r="17" spans="1:5" s="46" customFormat="1" ht="21" customHeight="1" x14ac:dyDescent="0.25">
      <c r="A17" s="58" t="s">
        <v>23</v>
      </c>
      <c r="B17" s="62" t="s">
        <v>107</v>
      </c>
      <c r="C17" s="60"/>
      <c r="D17" s="60"/>
      <c r="E17" s="61"/>
    </row>
    <row r="18" spans="1:5" s="48" customFormat="1" ht="20.25" customHeight="1" x14ac:dyDescent="0.25">
      <c r="A18" s="55" t="s">
        <v>21</v>
      </c>
      <c r="B18" s="56" t="s">
        <v>108</v>
      </c>
      <c r="C18" s="57">
        <f>C19+C31</f>
        <v>935000000</v>
      </c>
      <c r="D18" s="57">
        <f>D19+D31</f>
        <v>0</v>
      </c>
      <c r="E18" s="54"/>
    </row>
    <row r="19" spans="1:5" s="49" customFormat="1" ht="20.25" customHeight="1" x14ac:dyDescent="0.25">
      <c r="A19" s="55">
        <v>1</v>
      </c>
      <c r="B19" s="66" t="s">
        <v>109</v>
      </c>
      <c r="C19" s="57">
        <f>SUM(C20:C30)</f>
        <v>625000000</v>
      </c>
      <c r="D19" s="57">
        <f>SUM(D20:D30)</f>
        <v>0</v>
      </c>
      <c r="E19" s="54"/>
    </row>
    <row r="20" spans="1:5" s="43" customFormat="1" ht="19.5" hidden="1" customHeight="1" x14ac:dyDescent="0.25">
      <c r="A20" s="58" t="s">
        <v>23</v>
      </c>
      <c r="B20" s="63" t="s">
        <v>110</v>
      </c>
      <c r="C20" s="60"/>
      <c r="D20" s="60"/>
      <c r="E20" s="61"/>
    </row>
    <row r="21" spans="1:5" s="43" customFormat="1" ht="19.5" customHeight="1" x14ac:dyDescent="0.25">
      <c r="A21" s="58" t="s">
        <v>23</v>
      </c>
      <c r="B21" s="63" t="s">
        <v>97</v>
      </c>
      <c r="C21" s="60">
        <v>73000000</v>
      </c>
      <c r="D21" s="60"/>
      <c r="E21" s="61"/>
    </row>
    <row r="22" spans="1:5" s="43" customFormat="1" ht="19.5" customHeight="1" x14ac:dyDescent="0.25">
      <c r="A22" s="58" t="s">
        <v>23</v>
      </c>
      <c r="B22" s="63" t="s">
        <v>111</v>
      </c>
      <c r="C22" s="60">
        <f>9500000+114000000</f>
        <v>123500000</v>
      </c>
      <c r="D22" s="60"/>
      <c r="E22" s="61"/>
    </row>
    <row r="23" spans="1:5" s="43" customFormat="1" ht="19.5" hidden="1" customHeight="1" x14ac:dyDescent="0.25">
      <c r="A23" s="58" t="s">
        <v>23</v>
      </c>
      <c r="B23" s="63" t="s">
        <v>112</v>
      </c>
      <c r="C23" s="60"/>
      <c r="D23" s="60"/>
      <c r="E23" s="61"/>
    </row>
    <row r="24" spans="1:5" s="43" customFormat="1" ht="19.5" customHeight="1" x14ac:dyDescent="0.25">
      <c r="A24" s="58" t="s">
        <v>23</v>
      </c>
      <c r="B24" s="63" t="s">
        <v>113</v>
      </c>
      <c r="C24" s="60">
        <v>9500000</v>
      </c>
      <c r="D24" s="60"/>
      <c r="E24" s="61"/>
    </row>
    <row r="25" spans="1:5" s="43" customFormat="1" ht="19.5" hidden="1" customHeight="1" x14ac:dyDescent="0.25">
      <c r="A25" s="58" t="s">
        <v>23</v>
      </c>
      <c r="B25" s="63" t="s">
        <v>114</v>
      </c>
      <c r="C25" s="60"/>
      <c r="D25" s="60"/>
      <c r="E25" s="61"/>
    </row>
    <row r="26" spans="1:5" s="43" customFormat="1" ht="19.5" hidden="1" customHeight="1" x14ac:dyDescent="0.25">
      <c r="A26" s="58" t="s">
        <v>23</v>
      </c>
      <c r="B26" s="63" t="s">
        <v>115</v>
      </c>
      <c r="C26" s="60"/>
      <c r="D26" s="60"/>
      <c r="E26" s="61"/>
    </row>
    <row r="27" spans="1:5" s="43" customFormat="1" ht="19.5" hidden="1" customHeight="1" x14ac:dyDescent="0.25">
      <c r="A27" s="58" t="s">
        <v>23</v>
      </c>
      <c r="B27" s="62" t="s">
        <v>116</v>
      </c>
      <c r="C27" s="60"/>
      <c r="D27" s="60"/>
      <c r="E27" s="61"/>
    </row>
    <row r="28" spans="1:5" s="43" customFormat="1" ht="19.5" hidden="1" customHeight="1" x14ac:dyDescent="0.25">
      <c r="A28" s="58" t="s">
        <v>23</v>
      </c>
      <c r="B28" s="62" t="s">
        <v>117</v>
      </c>
      <c r="C28" s="60"/>
      <c r="D28" s="60"/>
      <c r="E28" s="61"/>
    </row>
    <row r="29" spans="1:5" s="43" customFormat="1" ht="19.5" customHeight="1" x14ac:dyDescent="0.25">
      <c r="A29" s="58" t="s">
        <v>23</v>
      </c>
      <c r="B29" s="62" t="s">
        <v>86</v>
      </c>
      <c r="C29" s="60">
        <v>346000000</v>
      </c>
      <c r="D29" s="60"/>
      <c r="E29" s="61"/>
    </row>
    <row r="30" spans="1:5" s="43" customFormat="1" ht="19.5" customHeight="1" x14ac:dyDescent="0.25">
      <c r="A30" s="58" t="s">
        <v>23</v>
      </c>
      <c r="B30" s="62" t="s">
        <v>118</v>
      </c>
      <c r="C30" s="60">
        <v>73000000</v>
      </c>
      <c r="D30" s="60"/>
      <c r="E30" s="61"/>
    </row>
    <row r="31" spans="1:5" s="46" customFormat="1" ht="22.5" customHeight="1" x14ac:dyDescent="0.25">
      <c r="A31" s="55">
        <v>2</v>
      </c>
      <c r="B31" s="56" t="s">
        <v>22</v>
      </c>
      <c r="C31" s="57">
        <f>SUM(C32:C38)</f>
        <v>310000000</v>
      </c>
      <c r="D31" s="57">
        <f>SUM(D32:D38)</f>
        <v>0</v>
      </c>
      <c r="E31" s="54"/>
    </row>
    <row r="32" spans="1:5" s="43" customFormat="1" ht="47.25" x14ac:dyDescent="0.25">
      <c r="A32" s="58" t="s">
        <v>23</v>
      </c>
      <c r="B32" s="62" t="s">
        <v>119</v>
      </c>
      <c r="C32" s="60">
        <f>D32</f>
        <v>0</v>
      </c>
      <c r="D32" s="60"/>
      <c r="E32" s="61"/>
    </row>
    <row r="33" spans="1:5" s="43" customFormat="1" ht="63" x14ac:dyDescent="0.25">
      <c r="A33" s="58" t="s">
        <v>23</v>
      </c>
      <c r="B33" s="63" t="s">
        <v>120</v>
      </c>
      <c r="C33" s="60"/>
      <c r="D33" s="60"/>
      <c r="E33" s="61"/>
    </row>
    <row r="34" spans="1:5" s="43" customFormat="1" ht="22.5" customHeight="1" x14ac:dyDescent="0.25">
      <c r="A34" s="58" t="s">
        <v>23</v>
      </c>
      <c r="B34" s="63" t="s">
        <v>20</v>
      </c>
      <c r="C34" s="60"/>
      <c r="D34" s="60"/>
      <c r="E34" s="61"/>
    </row>
    <row r="35" spans="1:5" s="43" customFormat="1" ht="47.25" x14ac:dyDescent="0.25">
      <c r="A35" s="58" t="s">
        <v>23</v>
      </c>
      <c r="B35" s="63" t="s">
        <v>121</v>
      </c>
      <c r="C35" s="60"/>
      <c r="D35" s="60"/>
      <c r="E35" s="61"/>
    </row>
    <row r="36" spans="1:5" s="43" customFormat="1" ht="22.5" customHeight="1" x14ac:dyDescent="0.25">
      <c r="A36" s="58" t="s">
        <v>23</v>
      </c>
      <c r="B36" s="62" t="s">
        <v>122</v>
      </c>
      <c r="C36" s="60"/>
      <c r="D36" s="60"/>
      <c r="E36" s="61"/>
    </row>
    <row r="37" spans="1:5" s="43" customFormat="1" ht="22.5" customHeight="1" x14ac:dyDescent="0.25">
      <c r="A37" s="58" t="s">
        <v>23</v>
      </c>
      <c r="B37" s="62" t="s">
        <v>107</v>
      </c>
      <c r="C37" s="60"/>
      <c r="D37" s="60"/>
      <c r="E37" s="61"/>
    </row>
    <row r="38" spans="1:5" s="43" customFormat="1" ht="22.5" customHeight="1" x14ac:dyDescent="0.25">
      <c r="A38" s="58" t="s">
        <v>23</v>
      </c>
      <c r="B38" s="62" t="s">
        <v>106</v>
      </c>
      <c r="C38" s="60">
        <f>250000000+60000000</f>
        <v>310000000</v>
      </c>
      <c r="D38" s="60"/>
      <c r="E38" s="61"/>
    </row>
    <row r="39" spans="1:5" s="46" customFormat="1" ht="19.5" customHeight="1" x14ac:dyDescent="0.25">
      <c r="A39" s="55" t="s">
        <v>25</v>
      </c>
      <c r="B39" s="56" t="s">
        <v>26</v>
      </c>
      <c r="C39" s="57"/>
      <c r="D39" s="57"/>
      <c r="E39" s="54"/>
    </row>
    <row r="40" spans="1:5" s="49" customFormat="1" ht="19.5" customHeight="1" x14ac:dyDescent="0.25">
      <c r="A40" s="55" t="s">
        <v>27</v>
      </c>
      <c r="B40" s="66" t="s">
        <v>123</v>
      </c>
      <c r="C40" s="57"/>
      <c r="D40" s="57"/>
      <c r="E40" s="54"/>
    </row>
    <row r="41" spans="1:5" s="49" customFormat="1" ht="21.75" customHeight="1" x14ac:dyDescent="0.25">
      <c r="A41" s="55" t="s">
        <v>28</v>
      </c>
      <c r="B41" s="66" t="s">
        <v>124</v>
      </c>
      <c r="C41" s="57">
        <f>C42+C44+C43</f>
        <v>139005000000</v>
      </c>
      <c r="D41" s="57">
        <f>D42+D44+D43</f>
        <v>139005000000</v>
      </c>
      <c r="E41" s="54"/>
    </row>
    <row r="42" spans="1:5" s="43" customFormat="1" ht="21.75" customHeight="1" x14ac:dyDescent="0.25">
      <c r="A42" s="58" t="s">
        <v>23</v>
      </c>
      <c r="B42" s="63" t="s">
        <v>125</v>
      </c>
      <c r="C42" s="60">
        <f>135884000000-C43</f>
        <v>99195000000</v>
      </c>
      <c r="D42" s="60">
        <f>C42</f>
        <v>99195000000</v>
      </c>
      <c r="E42" s="61"/>
    </row>
    <row r="43" spans="1:5" s="43" customFormat="1" ht="21.75" customHeight="1" x14ac:dyDescent="0.25">
      <c r="A43" s="58" t="s">
        <v>23</v>
      </c>
      <c r="B43" s="63" t="s">
        <v>126</v>
      </c>
      <c r="C43" s="60">
        <v>36689000000</v>
      </c>
      <c r="D43" s="60">
        <f>C43</f>
        <v>36689000000</v>
      </c>
      <c r="E43" s="61"/>
    </row>
    <row r="44" spans="1:5" s="43" customFormat="1" ht="21.75" customHeight="1" x14ac:dyDescent="0.25">
      <c r="A44" s="58" t="s">
        <v>23</v>
      </c>
      <c r="B44" s="63" t="s">
        <v>127</v>
      </c>
      <c r="C44" s="60">
        <v>3121000000</v>
      </c>
      <c r="D44" s="60">
        <f>C44</f>
        <v>3121000000</v>
      </c>
      <c r="E44" s="61"/>
    </row>
  </sheetData>
  <mergeCells count="8">
    <mergeCell ref="A2:D2"/>
    <mergeCell ref="A3:D3"/>
    <mergeCell ref="C1:E1"/>
    <mergeCell ref="E6:E7"/>
    <mergeCell ref="A4:E4"/>
    <mergeCell ref="A6:A7"/>
    <mergeCell ref="B6:B7"/>
    <mergeCell ref="C6:D6"/>
  </mergeCells>
  <conditionalFormatting sqref="D40 D42:D44 E12:E44 C9:E11 D32:D38 D12:D17 D20:D30">
    <cfRule type="cellIs" dxfId="0" priority="1" stopIfTrue="1" operator="equal">
      <formula>0</formula>
    </cfRule>
  </conditionalFormatting>
  <pageMargins left="0.7" right="0.49" top="0.75" bottom="0.75" header="0.3" footer="0.3"/>
  <pageSetup paperSize="9" scale="79" orientation="portrait" verticalDpi="0" r:id="rId1"/>
  <rowBreaks count="1" manualBreakCount="1">
    <brk id="44" max="4" man="1"/>
  </rowBreaks>
  <colBreaks count="1" manualBreakCount="1">
    <brk id="5" max="6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topLeftCell="A13" zoomScaleNormal="100" zoomScaleSheetLayoutView="100" workbookViewId="0">
      <selection activeCell="B19" sqref="B19"/>
    </sheetView>
  </sheetViews>
  <sheetFormatPr defaultRowHeight="15" x14ac:dyDescent="0.25"/>
  <cols>
    <col min="1" max="1" width="6" customWidth="1"/>
    <col min="2" max="2" width="53.5703125" customWidth="1"/>
    <col min="3" max="4" width="21.7109375" customWidth="1"/>
    <col min="5" max="5" width="26.140625" customWidth="1"/>
    <col min="6" max="6" width="21.28515625" customWidth="1"/>
    <col min="8" max="8" width="17.140625" customWidth="1"/>
  </cols>
  <sheetData>
    <row r="1" spans="1:5" s="24" customFormat="1" ht="15.75" x14ac:dyDescent="0.25">
      <c r="A1" s="28" t="s">
        <v>92</v>
      </c>
    </row>
    <row r="2" spans="1:5" ht="15.75" x14ac:dyDescent="0.25">
      <c r="A2" s="11"/>
      <c r="B2" s="12"/>
      <c r="C2" s="13"/>
      <c r="D2" s="12"/>
      <c r="E2" s="32" t="s">
        <v>80</v>
      </c>
    </row>
    <row r="3" spans="1:5" ht="15.75" x14ac:dyDescent="0.25">
      <c r="A3" s="11"/>
      <c r="B3" s="12"/>
      <c r="C3" s="12"/>
      <c r="D3" s="12"/>
      <c r="E3" s="12"/>
    </row>
    <row r="4" spans="1:5" ht="15.75" x14ac:dyDescent="0.25">
      <c r="A4" s="80" t="s">
        <v>90</v>
      </c>
      <c r="B4" s="80"/>
      <c r="C4" s="80"/>
      <c r="D4" s="80"/>
      <c r="E4" s="80"/>
    </row>
    <row r="5" spans="1:5" ht="18" hidden="1" customHeight="1" x14ac:dyDescent="0.25">
      <c r="A5" s="75" t="s">
        <v>77</v>
      </c>
      <c r="B5" s="75"/>
      <c r="C5" s="75"/>
      <c r="D5" s="75"/>
      <c r="E5" s="75"/>
    </row>
    <row r="6" spans="1:5" ht="18" customHeight="1" x14ac:dyDescent="0.25">
      <c r="A6" s="75" t="str">
        <f>'108CKTC'!A6:D6</f>
        <v>Kèm theo Quyết định số 312/QĐ-UBND ngày 18/8/2025 của UBND xã Cao Minh)</v>
      </c>
      <c r="B6" s="75"/>
      <c r="C6" s="75"/>
      <c r="D6" s="75"/>
      <c r="E6" s="75"/>
    </row>
    <row r="7" spans="1:5" ht="15.75" x14ac:dyDescent="0.25">
      <c r="A7" s="24"/>
      <c r="B7" s="24"/>
      <c r="C7" s="24"/>
      <c r="D7" s="24"/>
      <c r="E7" s="50" t="s">
        <v>83</v>
      </c>
    </row>
    <row r="8" spans="1:5" ht="18" customHeight="1" x14ac:dyDescent="0.25">
      <c r="A8" s="84" t="s">
        <v>13</v>
      </c>
      <c r="B8" s="84" t="s">
        <v>0</v>
      </c>
      <c r="C8" s="81" t="s">
        <v>89</v>
      </c>
      <c r="D8" s="82"/>
      <c r="E8" s="83"/>
    </row>
    <row r="9" spans="1:5" ht="19.5" customHeight="1" x14ac:dyDescent="0.25">
      <c r="A9" s="84"/>
      <c r="B9" s="84"/>
      <c r="C9" s="25" t="s">
        <v>29</v>
      </c>
      <c r="D9" s="25" t="s">
        <v>30</v>
      </c>
      <c r="E9" s="25" t="s">
        <v>31</v>
      </c>
    </row>
    <row r="10" spans="1:5" ht="19.5" customHeight="1" x14ac:dyDescent="0.25">
      <c r="A10" s="23" t="s">
        <v>14</v>
      </c>
      <c r="B10" s="23" t="s">
        <v>15</v>
      </c>
      <c r="C10" s="23" t="s">
        <v>79</v>
      </c>
      <c r="D10" s="23">
        <v>2</v>
      </c>
      <c r="E10" s="23">
        <v>3</v>
      </c>
    </row>
    <row r="11" spans="1:5" s="51" customFormat="1" ht="20.25" customHeight="1" x14ac:dyDescent="0.25">
      <c r="A11" s="36"/>
      <c r="B11" s="36" t="s">
        <v>32</v>
      </c>
      <c r="C11" s="91">
        <f>C12</f>
        <v>139005000000</v>
      </c>
      <c r="D11" s="92"/>
      <c r="E11" s="91">
        <f>E12</f>
        <v>139005000000</v>
      </c>
    </row>
    <row r="12" spans="1:5" ht="21" customHeight="1" x14ac:dyDescent="0.25">
      <c r="A12" s="23"/>
      <c r="B12" s="35" t="s">
        <v>33</v>
      </c>
      <c r="C12" s="40">
        <f>SUM(C13:C27)</f>
        <v>139005000000</v>
      </c>
      <c r="D12" s="26"/>
      <c r="E12" s="40">
        <f>SUM(E13:E27)</f>
        <v>139005000000</v>
      </c>
    </row>
    <row r="13" spans="1:5" ht="20.25" customHeight="1" x14ac:dyDescent="0.25">
      <c r="A13" s="23">
        <v>1</v>
      </c>
      <c r="B13" s="35" t="s">
        <v>93</v>
      </c>
      <c r="C13" s="40">
        <f>D13+E13</f>
        <v>1779000000</v>
      </c>
      <c r="D13" s="26"/>
      <c r="E13" s="40">
        <v>1779000000</v>
      </c>
    </row>
    <row r="14" spans="1:5" ht="19.5" customHeight="1" x14ac:dyDescent="0.25">
      <c r="A14" s="23">
        <v>2</v>
      </c>
      <c r="B14" s="35" t="s">
        <v>94</v>
      </c>
      <c r="C14" s="40">
        <f>D14+E14</f>
        <v>984000000</v>
      </c>
      <c r="D14" s="26"/>
      <c r="E14" s="40">
        <f>947000000+37000000</f>
        <v>984000000</v>
      </c>
    </row>
    <row r="15" spans="1:5" ht="18" customHeight="1" x14ac:dyDescent="0.25">
      <c r="A15" s="23">
        <v>3</v>
      </c>
      <c r="B15" s="35" t="s">
        <v>34</v>
      </c>
      <c r="C15" s="40">
        <f>E15</f>
        <v>92131000000</v>
      </c>
      <c r="D15" s="26"/>
      <c r="E15" s="40">
        <v>92131000000</v>
      </c>
    </row>
    <row r="16" spans="1:5" ht="21.75" customHeight="1" x14ac:dyDescent="0.25">
      <c r="A16" s="23">
        <v>4</v>
      </c>
      <c r="B16" s="27" t="s">
        <v>35</v>
      </c>
      <c r="C16" s="40">
        <f>E16</f>
        <v>0</v>
      </c>
      <c r="D16" s="26"/>
      <c r="E16" s="40"/>
    </row>
    <row r="17" spans="1:8" ht="20.25" customHeight="1" x14ac:dyDescent="0.25">
      <c r="A17" s="23">
        <v>5</v>
      </c>
      <c r="B17" s="35" t="s">
        <v>36</v>
      </c>
      <c r="C17" s="40">
        <f t="shared" ref="C17:C27" si="0">E17</f>
        <v>21481000</v>
      </c>
      <c r="D17" s="26"/>
      <c r="E17" s="40">
        <v>21481000</v>
      </c>
    </row>
    <row r="18" spans="1:8" ht="20.25" customHeight="1" x14ac:dyDescent="0.25">
      <c r="A18" s="23">
        <v>6</v>
      </c>
      <c r="B18" s="35" t="s">
        <v>95</v>
      </c>
      <c r="C18" s="40">
        <f t="shared" si="0"/>
        <v>242000000</v>
      </c>
      <c r="D18" s="26"/>
      <c r="E18" s="40">
        <v>242000000</v>
      </c>
    </row>
    <row r="19" spans="1:8" ht="24" customHeight="1" x14ac:dyDescent="0.25">
      <c r="A19" s="23">
        <v>7</v>
      </c>
      <c r="B19" s="35" t="s">
        <v>37</v>
      </c>
      <c r="C19" s="40">
        <f t="shared" si="0"/>
        <v>63000000</v>
      </c>
      <c r="D19" s="26"/>
      <c r="E19" s="40">
        <v>63000000</v>
      </c>
    </row>
    <row r="20" spans="1:8" ht="21.75" customHeight="1" x14ac:dyDescent="0.25">
      <c r="A20" s="23">
        <v>8</v>
      </c>
      <c r="B20" s="35" t="s">
        <v>85</v>
      </c>
      <c r="C20" s="40">
        <f t="shared" si="0"/>
        <v>267000000</v>
      </c>
      <c r="D20" s="26"/>
      <c r="E20" s="40">
        <v>267000000</v>
      </c>
    </row>
    <row r="21" spans="1:8" ht="24" customHeight="1" x14ac:dyDescent="0.25">
      <c r="A21" s="23">
        <v>9</v>
      </c>
      <c r="B21" s="35" t="s">
        <v>38</v>
      </c>
      <c r="C21" s="40">
        <f t="shared" si="0"/>
        <v>4731519000</v>
      </c>
      <c r="D21" s="26"/>
      <c r="E21" s="40">
        <f>4581519000+150000000</f>
        <v>4731519000</v>
      </c>
    </row>
    <row r="22" spans="1:8" ht="32.25" customHeight="1" x14ac:dyDescent="0.25">
      <c r="A22" s="23">
        <v>10</v>
      </c>
      <c r="B22" s="35" t="s">
        <v>39</v>
      </c>
      <c r="C22" s="40">
        <f t="shared" si="0"/>
        <v>27378000000</v>
      </c>
      <c r="D22" s="26"/>
      <c r="E22" s="40">
        <v>27378000000</v>
      </c>
      <c r="H22" s="14"/>
    </row>
    <row r="23" spans="1:8" ht="21.75" customHeight="1" x14ac:dyDescent="0.25">
      <c r="A23" s="23">
        <v>11</v>
      </c>
      <c r="B23" s="35" t="s">
        <v>40</v>
      </c>
      <c r="C23" s="40">
        <f t="shared" si="0"/>
        <v>7392000000</v>
      </c>
      <c r="D23" s="26"/>
      <c r="E23" s="40">
        <f>4458000000+2934000000</f>
        <v>7392000000</v>
      </c>
      <c r="F23" s="14"/>
      <c r="H23" s="14"/>
    </row>
    <row r="24" spans="1:8" ht="22.5" customHeight="1" x14ac:dyDescent="0.25">
      <c r="A24" s="23">
        <v>12</v>
      </c>
      <c r="B24" s="33" t="s">
        <v>41</v>
      </c>
      <c r="C24" s="40">
        <f t="shared" si="0"/>
        <v>386000000</v>
      </c>
      <c r="D24" s="34"/>
      <c r="E24" s="41">
        <v>386000000</v>
      </c>
      <c r="H24" s="14"/>
    </row>
    <row r="25" spans="1:8" ht="18.75" customHeight="1" x14ac:dyDescent="0.25">
      <c r="A25" s="23">
        <v>13</v>
      </c>
      <c r="B25" s="37" t="s">
        <v>42</v>
      </c>
      <c r="C25" s="41">
        <f t="shared" si="0"/>
        <v>2891000000</v>
      </c>
      <c r="D25" s="38"/>
      <c r="E25" s="42">
        <v>2891000000</v>
      </c>
      <c r="H25" s="14"/>
    </row>
    <row r="26" spans="1:8" ht="31.5" x14ac:dyDescent="0.25">
      <c r="A26" s="23">
        <v>14</v>
      </c>
      <c r="B26" s="39" t="s">
        <v>96</v>
      </c>
      <c r="C26" s="93">
        <f t="shared" si="0"/>
        <v>738000000</v>
      </c>
      <c r="D26" s="94"/>
      <c r="E26" s="93">
        <v>738000000</v>
      </c>
    </row>
    <row r="27" spans="1:8" ht="30" customHeight="1" x14ac:dyDescent="0.25">
      <c r="A27" s="23">
        <v>15</v>
      </c>
      <c r="B27" s="39" t="s">
        <v>130</v>
      </c>
      <c r="C27" s="93">
        <f t="shared" si="0"/>
        <v>1000000</v>
      </c>
      <c r="D27" s="94"/>
      <c r="E27" s="93">
        <v>1000000</v>
      </c>
    </row>
    <row r="28" spans="1:8" x14ac:dyDescent="0.25">
      <c r="H28" s="14"/>
    </row>
  </sheetData>
  <mergeCells count="6">
    <mergeCell ref="C8:E8"/>
    <mergeCell ref="A4:E4"/>
    <mergeCell ref="A5:E5"/>
    <mergeCell ref="A8:A9"/>
    <mergeCell ref="B8:B9"/>
    <mergeCell ref="A6:E6"/>
  </mergeCells>
  <pageMargins left="0.7" right="0.57999999999999996" top="0.45" bottom="0.37" header="0.3" footer="0.3"/>
  <pageSetup paperSize="9" scale="9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A2" sqref="A2:A3"/>
    </sheetView>
  </sheetViews>
  <sheetFormatPr defaultRowHeight="15" x14ac:dyDescent="0.25"/>
  <cols>
    <col min="1" max="1" width="33.140625" customWidth="1"/>
    <col min="2" max="2" width="18.42578125" customWidth="1"/>
    <col min="3" max="3" width="18.5703125" customWidth="1"/>
    <col min="4" max="4" width="16.140625" customWidth="1"/>
    <col min="5" max="5" width="15.85546875" customWidth="1"/>
    <col min="6" max="6" width="15.28515625" customWidth="1"/>
    <col min="8" max="8" width="16.7109375" customWidth="1"/>
    <col min="9" max="9" width="17.28515625" customWidth="1"/>
    <col min="10" max="10" width="15.140625" customWidth="1"/>
  </cols>
  <sheetData>
    <row r="1" spans="1:10" x14ac:dyDescent="0.25">
      <c r="A1" t="str">
        <f>'110CKTC'!1:1</f>
        <v>UBND XÃ CAO MINH</v>
      </c>
      <c r="H1" s="9" t="s">
        <v>81</v>
      </c>
    </row>
    <row r="5" spans="1:10" x14ac:dyDescent="0.25">
      <c r="A5" s="85" t="s">
        <v>58</v>
      </c>
      <c r="B5" s="85"/>
      <c r="C5" s="85"/>
      <c r="D5" s="85"/>
      <c r="E5" s="85"/>
      <c r="F5" s="85"/>
      <c r="G5" s="85"/>
      <c r="H5" s="85"/>
      <c r="I5" s="85"/>
      <c r="J5" s="85"/>
    </row>
    <row r="6" spans="1:10" x14ac:dyDescent="0.25">
      <c r="A6" s="86" t="s">
        <v>77</v>
      </c>
      <c r="B6" s="86"/>
      <c r="C6" s="86"/>
      <c r="D6" s="86"/>
      <c r="E6" s="86"/>
      <c r="F6" s="86"/>
      <c r="G6" s="86"/>
      <c r="H6" s="86"/>
      <c r="I6" s="86"/>
      <c r="J6" s="86"/>
    </row>
    <row r="8" spans="1:10" x14ac:dyDescent="0.25">
      <c r="A8" s="87" t="s">
        <v>43</v>
      </c>
      <c r="B8" s="88" t="s">
        <v>44</v>
      </c>
      <c r="C8" s="88" t="s">
        <v>45</v>
      </c>
      <c r="D8" s="88"/>
      <c r="E8" s="88" t="s">
        <v>46</v>
      </c>
      <c r="F8" s="88" t="s">
        <v>47</v>
      </c>
      <c r="G8" s="88" t="s">
        <v>48</v>
      </c>
      <c r="H8" s="88"/>
      <c r="I8" s="88"/>
      <c r="J8" s="88"/>
    </row>
    <row r="9" spans="1:10" x14ac:dyDescent="0.25">
      <c r="A9" s="87"/>
      <c r="B9" s="88"/>
      <c r="C9" s="88"/>
      <c r="D9" s="88"/>
      <c r="E9" s="88"/>
      <c r="F9" s="88"/>
      <c r="G9" s="88" t="s">
        <v>49</v>
      </c>
      <c r="H9" s="88" t="s">
        <v>50</v>
      </c>
      <c r="I9" s="88" t="s">
        <v>51</v>
      </c>
      <c r="J9" s="88"/>
    </row>
    <row r="10" spans="1:10" ht="25.5" x14ac:dyDescent="0.25">
      <c r="A10" s="87"/>
      <c r="B10" s="88"/>
      <c r="C10" s="5" t="s">
        <v>49</v>
      </c>
      <c r="D10" s="5" t="s">
        <v>52</v>
      </c>
      <c r="E10" s="88"/>
      <c r="F10" s="88"/>
      <c r="G10" s="88"/>
      <c r="H10" s="88"/>
      <c r="I10" s="5" t="s">
        <v>53</v>
      </c>
      <c r="J10" s="5" t="s">
        <v>54</v>
      </c>
    </row>
    <row r="11" spans="1:10" x14ac:dyDescent="0.25">
      <c r="A11" s="6" t="s">
        <v>29</v>
      </c>
      <c r="B11" s="7"/>
      <c r="C11" s="7"/>
      <c r="D11" s="7"/>
      <c r="E11" s="7"/>
      <c r="F11" s="7"/>
      <c r="G11" s="7"/>
      <c r="H11" s="7"/>
      <c r="I11" s="7"/>
      <c r="J11" s="7"/>
    </row>
    <row r="12" spans="1:10" x14ac:dyDescent="0.25">
      <c r="A12" s="8" t="s">
        <v>55</v>
      </c>
      <c r="B12" s="8"/>
      <c r="C12" s="8"/>
      <c r="D12" s="8"/>
      <c r="E12" s="8"/>
      <c r="F12" s="8"/>
      <c r="G12" s="8"/>
      <c r="H12" s="8"/>
      <c r="I12" s="8"/>
      <c r="J12" s="8"/>
    </row>
    <row r="13" spans="1:10" x14ac:dyDescent="0.25">
      <c r="A13" s="8" t="s">
        <v>23</v>
      </c>
      <c r="B13" s="7"/>
      <c r="C13" s="7"/>
      <c r="D13" s="7"/>
      <c r="E13" s="7"/>
      <c r="F13" s="7"/>
      <c r="G13" s="7"/>
      <c r="H13" s="7"/>
      <c r="I13" s="7"/>
      <c r="J13" s="7"/>
    </row>
    <row r="14" spans="1:10" x14ac:dyDescent="0.25">
      <c r="A14" s="8" t="s">
        <v>23</v>
      </c>
      <c r="B14" s="8"/>
      <c r="C14" s="8"/>
      <c r="D14" s="8"/>
      <c r="E14" s="8"/>
      <c r="F14" s="8"/>
      <c r="G14" s="8"/>
      <c r="H14" s="8"/>
      <c r="I14" s="8"/>
      <c r="J14" s="8"/>
    </row>
    <row r="15" spans="1:10" x14ac:dyDescent="0.25">
      <c r="A15" s="8" t="s">
        <v>56</v>
      </c>
      <c r="B15" s="8"/>
      <c r="C15" s="8"/>
      <c r="D15" s="8"/>
      <c r="E15" s="8"/>
      <c r="F15" s="8"/>
      <c r="G15" s="8"/>
      <c r="H15" s="8"/>
      <c r="I15" s="8"/>
      <c r="J15" s="8"/>
    </row>
    <row r="16" spans="1:10" x14ac:dyDescent="0.25">
      <c r="A16" s="8" t="s">
        <v>23</v>
      </c>
      <c r="B16" s="8"/>
      <c r="C16" s="8"/>
      <c r="D16" s="8"/>
      <c r="E16" s="8"/>
      <c r="F16" s="8"/>
      <c r="G16" s="8"/>
      <c r="H16" s="8"/>
      <c r="I16" s="8"/>
      <c r="J16" s="8"/>
    </row>
    <row r="17" spans="1:10" x14ac:dyDescent="0.25">
      <c r="A17" s="8" t="s">
        <v>23</v>
      </c>
      <c r="B17" s="8"/>
      <c r="C17" s="8"/>
      <c r="D17" s="8"/>
      <c r="E17" s="8"/>
      <c r="F17" s="8"/>
      <c r="G17" s="8"/>
      <c r="H17" s="8"/>
      <c r="I17" s="8"/>
      <c r="J17" s="8"/>
    </row>
    <row r="18" spans="1:10" x14ac:dyDescent="0.25">
      <c r="A18" s="8" t="s">
        <v>57</v>
      </c>
      <c r="B18" s="8"/>
      <c r="C18" s="8"/>
      <c r="D18" s="8"/>
      <c r="E18" s="8"/>
      <c r="F18" s="8"/>
      <c r="G18" s="8"/>
      <c r="H18" s="8"/>
      <c r="I18" s="8"/>
      <c r="J18" s="8"/>
    </row>
    <row r="19" spans="1:10" x14ac:dyDescent="0.25">
      <c r="A19" s="8" t="s">
        <v>23</v>
      </c>
      <c r="B19" s="8"/>
      <c r="C19" s="8"/>
      <c r="D19" s="8"/>
      <c r="E19" s="8"/>
      <c r="F19" s="8"/>
      <c r="G19" s="8"/>
      <c r="H19" s="8"/>
      <c r="I19" s="8"/>
      <c r="J19" s="8"/>
    </row>
    <row r="20" spans="1:10" x14ac:dyDescent="0.25">
      <c r="A20" s="8" t="s">
        <v>23</v>
      </c>
      <c r="B20" s="8"/>
      <c r="C20" s="8"/>
      <c r="D20" s="8"/>
      <c r="E20" s="8"/>
      <c r="F20" s="8"/>
      <c r="G20" s="8"/>
      <c r="H20" s="8"/>
      <c r="I20" s="8"/>
      <c r="J20" s="8"/>
    </row>
    <row r="21" spans="1:10" x14ac:dyDescent="0.25">
      <c r="A21" s="8" t="s">
        <v>56</v>
      </c>
      <c r="B21" s="8"/>
      <c r="C21" s="8"/>
      <c r="D21" s="8"/>
      <c r="E21" s="8"/>
      <c r="F21" s="8"/>
      <c r="G21" s="8"/>
      <c r="H21" s="8"/>
      <c r="I21" s="8"/>
      <c r="J21" s="8"/>
    </row>
    <row r="22" spans="1:10" x14ac:dyDescent="0.25">
      <c r="A22" s="8" t="s">
        <v>23</v>
      </c>
      <c r="B22" s="8"/>
      <c r="C22" s="8"/>
      <c r="D22" s="8"/>
      <c r="E22" s="8"/>
      <c r="F22" s="8"/>
      <c r="G22" s="8"/>
      <c r="H22" s="8"/>
      <c r="I22" s="8"/>
      <c r="J22" s="8"/>
    </row>
    <row r="23" spans="1:10" x14ac:dyDescent="0.25">
      <c r="A23" s="8" t="s">
        <v>23</v>
      </c>
      <c r="B23" s="8"/>
      <c r="C23" s="8"/>
      <c r="D23" s="8"/>
      <c r="E23" s="8"/>
      <c r="F23" s="8"/>
      <c r="G23" s="8"/>
      <c r="H23" s="8"/>
      <c r="I23" s="8"/>
      <c r="J23" s="8"/>
    </row>
    <row r="24" spans="1:10" x14ac:dyDescent="0.25">
      <c r="A24" s="8" t="s">
        <v>24</v>
      </c>
      <c r="B24" s="8"/>
      <c r="C24" s="8"/>
      <c r="D24" s="8"/>
      <c r="E24" s="8"/>
      <c r="F24" s="8"/>
      <c r="G24" s="8"/>
      <c r="H24" s="8"/>
      <c r="I24" s="8"/>
      <c r="J24" s="8"/>
    </row>
    <row r="25" spans="1:10" x14ac:dyDescent="0.25">
      <c r="A25" s="8"/>
      <c r="B25" s="8"/>
      <c r="C25" s="8"/>
      <c r="D25" s="8"/>
      <c r="E25" s="8"/>
      <c r="F25" s="8"/>
      <c r="G25" s="8"/>
      <c r="H25" s="8"/>
      <c r="I25" s="8"/>
      <c r="J25" s="8"/>
    </row>
    <row r="26" spans="1:10" x14ac:dyDescent="0.25">
      <c r="A26" s="8"/>
      <c r="B26" s="8"/>
      <c r="C26" s="8"/>
      <c r="D26" s="8"/>
      <c r="E26" s="8"/>
      <c r="F26" s="8"/>
      <c r="G26" s="8"/>
      <c r="H26" s="8"/>
      <c r="I26" s="8"/>
      <c r="J26" s="8"/>
    </row>
    <row r="28" spans="1:10" x14ac:dyDescent="0.25">
      <c r="A28" s="2" t="s">
        <v>59</v>
      </c>
    </row>
  </sheetData>
  <mergeCells count="11">
    <mergeCell ref="A5:J5"/>
    <mergeCell ref="A6:J6"/>
    <mergeCell ref="A8:A10"/>
    <mergeCell ref="B8:B10"/>
    <mergeCell ref="C8:D9"/>
    <mergeCell ref="E8:E10"/>
    <mergeCell ref="F8:F10"/>
    <mergeCell ref="G8:J8"/>
    <mergeCell ref="G9:G10"/>
    <mergeCell ref="H9:H10"/>
    <mergeCell ref="I9:J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I14" sqref="I14"/>
    </sheetView>
  </sheetViews>
  <sheetFormatPr defaultRowHeight="15" x14ac:dyDescent="0.25"/>
  <cols>
    <col min="1" max="1" width="33.7109375" customWidth="1"/>
    <col min="4" max="4" width="12.7109375" customWidth="1"/>
    <col min="7" max="7" width="13" customWidth="1"/>
  </cols>
  <sheetData>
    <row r="1" spans="1:10" x14ac:dyDescent="0.25">
      <c r="A1" t="str">
        <f>'111CKTT'!1:1</f>
        <v>UBND XÃ CAO MINH</v>
      </c>
    </row>
    <row r="2" spans="1:10" x14ac:dyDescent="0.25">
      <c r="J2" s="9" t="s">
        <v>82</v>
      </c>
    </row>
    <row r="5" spans="1:10" x14ac:dyDescent="0.25">
      <c r="A5" s="85" t="s">
        <v>73</v>
      </c>
      <c r="B5" s="85"/>
      <c r="C5" s="85"/>
      <c r="D5" s="85"/>
      <c r="E5" s="85"/>
      <c r="F5" s="85"/>
      <c r="G5" s="85"/>
    </row>
    <row r="6" spans="1:10" x14ac:dyDescent="0.25">
      <c r="A6" s="86" t="s">
        <v>77</v>
      </c>
      <c r="B6" s="86"/>
      <c r="C6" s="86"/>
      <c r="D6" s="86"/>
      <c r="E6" s="86"/>
      <c r="F6" s="86"/>
      <c r="G6" s="86"/>
    </row>
    <row r="8" spans="1:10" x14ac:dyDescent="0.25">
      <c r="A8" s="89" t="s">
        <v>0</v>
      </c>
      <c r="B8" s="89" t="s">
        <v>60</v>
      </c>
      <c r="C8" s="89"/>
      <c r="D8" s="89"/>
      <c r="E8" s="89" t="s">
        <v>62</v>
      </c>
      <c r="F8" s="89"/>
      <c r="G8" s="89"/>
    </row>
    <row r="9" spans="1:10" x14ac:dyDescent="0.25">
      <c r="A9" s="89"/>
      <c r="B9" s="90" t="s">
        <v>61</v>
      </c>
      <c r="C9" s="90"/>
      <c r="D9" s="90"/>
      <c r="E9" s="89"/>
      <c r="F9" s="89"/>
      <c r="G9" s="89"/>
    </row>
    <row r="10" spans="1:10" ht="25.5" x14ac:dyDescent="0.25">
      <c r="A10" s="89"/>
      <c r="B10" s="3" t="s">
        <v>63</v>
      </c>
      <c r="C10" s="3" t="s">
        <v>64</v>
      </c>
      <c r="D10" s="3" t="s">
        <v>65</v>
      </c>
      <c r="E10" s="3" t="s">
        <v>63</v>
      </c>
      <c r="F10" s="3" t="s">
        <v>64</v>
      </c>
      <c r="G10" s="3" t="s">
        <v>65</v>
      </c>
    </row>
    <row r="11" spans="1:10" x14ac:dyDescent="0.25">
      <c r="A11" s="3" t="s">
        <v>29</v>
      </c>
      <c r="B11" s="4"/>
      <c r="C11" s="4"/>
      <c r="D11" s="4"/>
      <c r="E11" s="4"/>
      <c r="F11" s="4"/>
      <c r="G11" s="4"/>
    </row>
    <row r="12" spans="1:10" ht="25.5" x14ac:dyDescent="0.25">
      <c r="A12" s="1" t="s">
        <v>66</v>
      </c>
      <c r="B12" s="4"/>
      <c r="C12" s="4"/>
      <c r="D12" s="4"/>
      <c r="E12" s="4"/>
      <c r="F12" s="4"/>
      <c r="G12" s="4"/>
    </row>
    <row r="13" spans="1:10" x14ac:dyDescent="0.25">
      <c r="A13" s="1" t="s">
        <v>23</v>
      </c>
      <c r="B13" s="3"/>
      <c r="C13" s="3"/>
      <c r="D13" s="3"/>
      <c r="E13" s="3"/>
      <c r="F13" s="3"/>
      <c r="G13" s="3"/>
    </row>
    <row r="14" spans="1:10" x14ac:dyDescent="0.25">
      <c r="A14" s="1" t="s">
        <v>23</v>
      </c>
      <c r="B14" s="4"/>
      <c r="C14" s="4"/>
      <c r="D14" s="4"/>
      <c r="E14" s="4"/>
      <c r="F14" s="4"/>
      <c r="G14" s="4"/>
    </row>
    <row r="15" spans="1:10" x14ac:dyDescent="0.25">
      <c r="A15" s="1" t="s">
        <v>23</v>
      </c>
      <c r="B15" s="4"/>
      <c r="C15" s="4"/>
      <c r="D15" s="4"/>
      <c r="E15" s="4"/>
      <c r="F15" s="4"/>
      <c r="G15" s="4"/>
    </row>
    <row r="16" spans="1:10" x14ac:dyDescent="0.25">
      <c r="A16" s="1" t="s">
        <v>67</v>
      </c>
      <c r="B16" s="4"/>
      <c r="C16" s="4"/>
      <c r="D16" s="4"/>
      <c r="E16" s="4"/>
      <c r="F16" s="4"/>
      <c r="G16" s="4"/>
    </row>
    <row r="17" spans="1:7" x14ac:dyDescent="0.25">
      <c r="A17" s="1" t="s">
        <v>68</v>
      </c>
      <c r="B17" s="4"/>
      <c r="C17" s="4"/>
      <c r="D17" s="4"/>
      <c r="E17" s="4"/>
      <c r="F17" s="4"/>
      <c r="G17" s="4"/>
    </row>
    <row r="18" spans="1:7" x14ac:dyDescent="0.25">
      <c r="A18" s="1" t="s">
        <v>69</v>
      </c>
      <c r="B18" s="4"/>
      <c r="C18" s="4"/>
      <c r="D18" s="4"/>
      <c r="E18" s="4"/>
      <c r="F18" s="4"/>
      <c r="G18" s="4"/>
    </row>
    <row r="19" spans="1:7" x14ac:dyDescent="0.25">
      <c r="A19" s="1" t="s">
        <v>70</v>
      </c>
      <c r="B19" s="4"/>
      <c r="C19" s="4"/>
      <c r="D19" s="4"/>
      <c r="E19" s="4"/>
      <c r="F19" s="4"/>
      <c r="G19" s="4"/>
    </row>
    <row r="20" spans="1:7" x14ac:dyDescent="0.25">
      <c r="A20" s="1" t="s">
        <v>71</v>
      </c>
      <c r="B20" s="4"/>
      <c r="C20" s="4"/>
      <c r="D20" s="4"/>
      <c r="E20" s="4"/>
      <c r="F20" s="4"/>
      <c r="G20" s="4"/>
    </row>
    <row r="21" spans="1:7" x14ac:dyDescent="0.25">
      <c r="A21" s="1" t="s">
        <v>72</v>
      </c>
      <c r="B21" s="4"/>
      <c r="C21" s="4"/>
      <c r="D21" s="4"/>
      <c r="E21" s="4"/>
      <c r="F21" s="4"/>
      <c r="G21" s="4"/>
    </row>
    <row r="22" spans="1:7" x14ac:dyDescent="0.25">
      <c r="A22" s="1" t="s">
        <v>24</v>
      </c>
      <c r="B22" s="4"/>
      <c r="C22" s="4"/>
      <c r="D22" s="4"/>
      <c r="E22" s="4"/>
      <c r="F22" s="4"/>
      <c r="G22" s="4"/>
    </row>
    <row r="23" spans="1:7" x14ac:dyDescent="0.25">
      <c r="A23" s="1"/>
      <c r="B23" s="4"/>
      <c r="C23" s="4"/>
      <c r="D23" s="4"/>
      <c r="E23" s="4"/>
      <c r="F23" s="4"/>
      <c r="G23" s="4"/>
    </row>
    <row r="26" spans="1:7" x14ac:dyDescent="0.25">
      <c r="A26" s="2" t="s">
        <v>74</v>
      </c>
    </row>
    <row r="27" spans="1:7" x14ac:dyDescent="0.25">
      <c r="A27" s="2" t="s">
        <v>75</v>
      </c>
    </row>
    <row r="28" spans="1:7" ht="15.75" x14ac:dyDescent="0.25">
      <c r="A28" s="10"/>
    </row>
  </sheetData>
  <mergeCells count="6">
    <mergeCell ref="A8:A10"/>
    <mergeCell ref="B8:D8"/>
    <mergeCell ref="B9:D9"/>
    <mergeCell ref="E8:G9"/>
    <mergeCell ref="A5:G5"/>
    <mergeCell ref="A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5</vt:i4>
      </vt:variant>
      <vt:variant>
        <vt:lpstr>Phạm vi có Tên</vt:lpstr>
      </vt:variant>
      <vt:variant>
        <vt:i4>3</vt:i4>
      </vt:variant>
    </vt:vector>
  </HeadingPairs>
  <TitlesOfParts>
    <vt:vector size="8" baseType="lpstr">
      <vt:lpstr>108CKTC</vt:lpstr>
      <vt:lpstr>109CKTC</vt:lpstr>
      <vt:lpstr>110CKTC</vt:lpstr>
      <vt:lpstr>111CKTT</vt:lpstr>
      <vt:lpstr>112CKTC</vt:lpstr>
      <vt:lpstr>'108CKTC'!Print_Area</vt:lpstr>
      <vt:lpstr>'109CKTC'!Print_Area</vt:lpstr>
      <vt:lpstr>'109CKTC'!Vùng_In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nhatthienkt</dc:creator>
  <cp:lastModifiedBy>Admin</cp:lastModifiedBy>
  <cp:lastPrinted>2025-08-20T08:17:30Z</cp:lastPrinted>
  <dcterms:created xsi:type="dcterms:W3CDTF">2019-01-09T14:57:44Z</dcterms:created>
  <dcterms:modified xsi:type="dcterms:W3CDTF">2025-08-20T08:17:38Z</dcterms:modified>
</cp:coreProperties>
</file>